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PORTAL ESTADISTICO\Agricultura\Informes portal\Paro y Contrataciones Agrícolas\Último dato\"/>
    </mc:Choice>
  </mc:AlternateContent>
  <xr:revisionPtr revIDLastSave="0" documentId="8_{F3B6FBC1-5CAC-430A-9195-6A1DAA4F9B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nio 2022" sheetId="4" r:id="rId1"/>
    <sheet name="Datos contratos modelo" sheetId="2" r:id="rId2"/>
    <sheet name="Datos paro modelo" sheetId="5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C23" i="4"/>
  <c r="E23" i="4" s="1"/>
  <c r="C22" i="4"/>
  <c r="C21" i="4"/>
  <c r="H9" i="5"/>
  <c r="C16" i="4"/>
  <c r="C14" i="4"/>
  <c r="C13" i="4"/>
  <c r="C12" i="4"/>
  <c r="C15" i="4" l="1"/>
  <c r="D55" i="2"/>
  <c r="D54" i="2"/>
  <c r="D53" i="2"/>
  <c r="E16" i="4"/>
  <c r="D56" i="2" l="1"/>
  <c r="F55" i="2" s="1"/>
  <c r="C32" i="2" s="1"/>
  <c r="F54" i="2" l="1"/>
  <c r="C34" i="2" s="1"/>
  <c r="F53" i="2"/>
  <c r="C35" i="2" s="1"/>
  <c r="F52" i="2"/>
  <c r="C33" i="2" s="1"/>
  <c r="C36" i="2" l="1"/>
</calcChain>
</file>

<file path=xl/sharedStrings.xml><?xml version="1.0" encoding="utf-8"?>
<sst xmlns="http://schemas.openxmlformats.org/spreadsheetml/2006/main" count="103" uniqueCount="76">
  <si>
    <t>Servicios</t>
  </si>
  <si>
    <t>Agricultura</t>
  </si>
  <si>
    <t>Construcción</t>
  </si>
  <si>
    <t>Industria</t>
  </si>
  <si>
    <t xml:space="preserve">Contratos por sectores en la provincia de Sevilla. </t>
  </si>
  <si>
    <t>Hombres</t>
  </si>
  <si>
    <t>Mujeres</t>
  </si>
  <si>
    <t>Menores de 25</t>
  </si>
  <si>
    <t>Indefinidos</t>
  </si>
  <si>
    <t>Temporales</t>
  </si>
  <si>
    <t xml:space="preserve"> </t>
  </si>
  <si>
    <t>Fuente: Servicio Público Estatal de Empleo</t>
  </si>
  <si>
    <t>SEVILLA</t>
  </si>
  <si>
    <t>VALOR ABSOLUTO</t>
  </si>
  <si>
    <t>Contratos Agricultura</t>
  </si>
  <si>
    <t>Paro registrado agricultura</t>
  </si>
  <si>
    <t>agric</t>
  </si>
  <si>
    <t>ind</t>
  </si>
  <si>
    <t>const</t>
  </si>
  <si>
    <t>serv</t>
  </si>
  <si>
    <t>Servicio Público de Empleo Estatal</t>
  </si>
  <si>
    <t>Contratación por tipo de contrato según sexo, edad y sectores</t>
  </si>
  <si>
    <t>Cod Agrupación Tipo Cont Estadística</t>
  </si>
  <si>
    <t>TIPO DE CONTRATO</t>
  </si>
  <si>
    <t>TOTAL</t>
  </si>
  <si>
    <t>HOMBRES</t>
  </si>
  <si>
    <t>MUJERES</t>
  </si>
  <si>
    <t>SECTORES</t>
  </si>
  <si>
    <t>&lt; 25</t>
  </si>
  <si>
    <t>25-44</t>
  </si>
  <si>
    <t>&gt;=45</t>
  </si>
  <si>
    <t>AGRIC.</t>
  </si>
  <si>
    <t>INDUST.</t>
  </si>
  <si>
    <t>CONST.</t>
  </si>
  <si>
    <t>SERVIC.</t>
  </si>
  <si>
    <t>INDEFINIDO (Bonif./no Bonif)</t>
  </si>
  <si>
    <t>INDEF. PERS. CON DISCAPACIDAD</t>
  </si>
  <si>
    <t>CONVERTIDOS EN INDEFINIDOS</t>
  </si>
  <si>
    <t>CONTRATOS INDEFINIDOS</t>
  </si>
  <si>
    <t>OBRA O SERVICIO</t>
  </si>
  <si>
    <t>TEMPORAL PERS.CON DISCAPACIDAD</t>
  </si>
  <si>
    <t>RELEVO</t>
  </si>
  <si>
    <t>JUBILACIÓN PARCIAL</t>
  </si>
  <si>
    <t>SUST. JUBILACIÓN 64 AÑOS</t>
  </si>
  <si>
    <t>OTROS CONTRATOS</t>
  </si>
  <si>
    <t>CONTRATOS TEMPORALES</t>
  </si>
  <si>
    <t>TOTAL CONTRATOS</t>
  </si>
  <si>
    <t>INVESTIGADOR PREDOCTORAL EN FORMAC.</t>
  </si>
  <si>
    <t>TOTAL EDAD</t>
  </si>
  <si>
    <t>&lt; DE 25 AÑOS</t>
  </si>
  <si>
    <t>DE 25 A 29 AÑOS</t>
  </si>
  <si>
    <t>DE 30 A 44 AÑOS</t>
  </si>
  <si>
    <t>&gt;=45 AÑOS</t>
  </si>
  <si>
    <t>HOMBRE</t>
  </si>
  <si>
    <t>MUJER</t>
  </si>
  <si>
    <t>TOTAL SECTORES</t>
  </si>
  <si>
    <t>AMBOS SEXOS</t>
  </si>
  <si>
    <t>AGRICULTURA</t>
  </si>
  <si>
    <t>INDUSTRIA</t>
  </si>
  <si>
    <t>CONSTRUCCION</t>
  </si>
  <si>
    <t>SERVICIOS</t>
  </si>
  <si>
    <t>SIN EMPLEO ANTERIOR</t>
  </si>
  <si>
    <t xml:space="preserve">Paro registrado: SEVILLA </t>
  </si>
  <si>
    <t>CIRCUNSTANCIAS DE LA PRODUC.</t>
  </si>
  <si>
    <t>MEJORA OCUPABIL. INSERC. LABORAL</t>
  </si>
  <si>
    <t>FINANC. FONDOS EUROPEOS</t>
  </si>
  <si>
    <t>SUSTITUCIÓN</t>
  </si>
  <si>
    <t>OBTEN. PRÁCTICA PROFESIONAL</t>
  </si>
  <si>
    <t>FORMACIÓN EN ALTERNANCIA</t>
  </si>
  <si>
    <t>5 de julio de 2022</t>
  </si>
  <si>
    <t>PARO REGISTRADO Y CONTRATOS EN EL SECTOR AGRÍCOLA. JUNIO 2022</t>
  </si>
  <si>
    <t xml:space="preserve">juniores de 25 </t>
  </si>
  <si>
    <t>Paro registrado. Sector agrícola. Junio 2022</t>
  </si>
  <si>
    <t>Junio 2022</t>
  </si>
  <si>
    <t>Contratos. Sector agrícola. Junio 2022</t>
  </si>
  <si>
    <t>En junio de 2022, el paro registrado en el sector agrícola en la provincia de Sevilla alcanza un total de 13.108 personas, disminuyendo el -19,07% respecto al mismo mes del año anterior.  El total de contratos en el sector agrícola en la provincia de Sevilla ha sido de 13.985 contratos que suponen el 17,97% del total de contratos provinciales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</si>
</sst>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3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96765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rgb="FFE6B9B8"/>
        </stop>
      </gradientFill>
    </fill>
    <fill>
      <patternFill patternType="solid">
        <fgColor rgb="FF76923C"/>
        <bgColor indexed="64"/>
      </patternFill>
    </fill>
    <fill>
      <gradientFill degree="90">
        <stop position="0">
          <color theme="0"/>
        </stop>
        <stop position="1">
          <color rgb="FFD6E3BC"/>
        </stop>
      </gradient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/>
    <xf numFmtId="17" fontId="8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2" xfId="0" applyFont="1" applyFill="1" applyBorder="1"/>
    <xf numFmtId="3" fontId="9" fillId="4" borderId="3" xfId="0" applyNumberFormat="1" applyFont="1" applyFill="1" applyBorder="1" applyAlignment="1">
      <alignment horizontal="right"/>
    </xf>
    <xf numFmtId="0" fontId="9" fillId="3" borderId="4" xfId="0" applyFont="1" applyFill="1" applyBorder="1"/>
    <xf numFmtId="3" fontId="9" fillId="4" borderId="5" xfId="0" applyNumberFormat="1" applyFont="1" applyFill="1" applyBorder="1" applyAlignment="1">
      <alignment horizontal="right"/>
    </xf>
    <xf numFmtId="17" fontId="8" fillId="5" borderId="1" xfId="0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 vertical="center"/>
    </xf>
    <xf numFmtId="3" fontId="9" fillId="6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3" fontId="9" fillId="4" borderId="7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0" fillId="0" borderId="0" xfId="0" applyFill="1"/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17" fontId="12" fillId="0" borderId="0" xfId="0" applyNumberFormat="1" applyFont="1" applyFill="1"/>
    <xf numFmtId="0" fontId="12" fillId="0" borderId="0" xfId="0" applyFont="1" applyFill="1"/>
    <xf numFmtId="3" fontId="13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/>
    <xf numFmtId="0" fontId="12" fillId="0" borderId="0" xfId="0" applyFont="1"/>
    <xf numFmtId="10" fontId="12" fillId="0" borderId="0" xfId="0" applyNumberFormat="1" applyFont="1"/>
    <xf numFmtId="10" fontId="12" fillId="0" borderId="0" xfId="1" applyNumberFormat="1" applyFont="1" applyFill="1"/>
    <xf numFmtId="0" fontId="4" fillId="9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2" fontId="17" fillId="0" borderId="0" xfId="0" applyNumberFormat="1" applyFont="1"/>
    <xf numFmtId="2" fontId="16" fillId="0" borderId="0" xfId="0" applyNumberFormat="1" applyFont="1"/>
    <xf numFmtId="165" fontId="16" fillId="0" borderId="0" xfId="1" applyNumberFormat="1" applyFont="1"/>
    <xf numFmtId="3" fontId="16" fillId="0" borderId="0" xfId="0" applyNumberFormat="1" applyFont="1"/>
    <xf numFmtId="17" fontId="16" fillId="0" borderId="0" xfId="0" applyNumberFormat="1" applyFont="1"/>
    <xf numFmtId="0" fontId="16" fillId="0" borderId="0" xfId="0" applyFont="1" applyFill="1"/>
    <xf numFmtId="3" fontId="16" fillId="0" borderId="8" xfId="0" applyNumberFormat="1" applyFont="1" applyBorder="1"/>
    <xf numFmtId="2" fontId="16" fillId="0" borderId="0" xfId="0" applyNumberFormat="1" applyFont="1" applyFill="1"/>
    <xf numFmtId="3" fontId="18" fillId="0" borderId="0" xfId="0" applyNumberFormat="1" applyFont="1"/>
    <xf numFmtId="0" fontId="16" fillId="0" borderId="0" xfId="0" applyFont="1" applyAlignment="1">
      <alignment wrapText="1"/>
    </xf>
    <xf numFmtId="10" fontId="16" fillId="0" borderId="0" xfId="0" applyNumberFormat="1" applyFont="1" applyFill="1"/>
    <xf numFmtId="17" fontId="16" fillId="0" borderId="0" xfId="0" quotePrefix="1" applyNumberFormat="1" applyFont="1"/>
    <xf numFmtId="164" fontId="16" fillId="0" borderId="0" xfId="0" applyNumberFormat="1" applyFont="1"/>
    <xf numFmtId="3" fontId="24" fillId="7" borderId="0" xfId="0" applyNumberFormat="1" applyFont="1" applyFill="1" applyAlignment="1">
      <alignment horizontal="right" vertical="center"/>
    </xf>
    <xf numFmtId="3" fontId="22" fillId="8" borderId="0" xfId="0" applyNumberFormat="1" applyFont="1" applyFill="1" applyAlignment="1">
      <alignment horizontal="right" vertical="center"/>
    </xf>
    <xf numFmtId="49" fontId="25" fillId="7" borderId="0" xfId="2" applyNumberFormat="1" applyFont="1" applyFill="1" applyAlignment="1">
      <alignment horizontal="left"/>
    </xf>
    <xf numFmtId="0" fontId="25" fillId="7" borderId="0" xfId="2" applyFont="1" applyFill="1" applyAlignment="1">
      <alignment horizontal="left"/>
    </xf>
    <xf numFmtId="49" fontId="26" fillId="8" borderId="10" xfId="2" applyNumberFormat="1" applyFont="1" applyFill="1" applyBorder="1" applyAlignment="1">
      <alignment horizontal="center" vertical="center"/>
    </xf>
    <xf numFmtId="49" fontId="26" fillId="10" borderId="10" xfId="2" applyNumberFormat="1" applyFont="1" applyFill="1" applyBorder="1" applyAlignment="1">
      <alignment horizontal="center" vertical="center"/>
    </xf>
    <xf numFmtId="49" fontId="26" fillId="8" borderId="9" xfId="2" applyNumberFormat="1" applyFont="1" applyFill="1" applyBorder="1" applyAlignment="1">
      <alignment horizontal="center" vertical="center"/>
    </xf>
    <xf numFmtId="0" fontId="27" fillId="7" borderId="0" xfId="2" applyFont="1" applyFill="1" applyAlignment="1">
      <alignment horizontal="right"/>
    </xf>
    <xf numFmtId="0" fontId="0" fillId="0" borderId="0" xfId="0" applyFill="1" applyBorder="1"/>
    <xf numFmtId="49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0" fillId="7" borderId="0" xfId="2" applyFont="1" applyFill="1" applyAlignment="1">
      <alignment horizontal="left"/>
    </xf>
    <xf numFmtId="49" fontId="22" fillId="8" borderId="9" xfId="2" applyNumberFormat="1" applyFont="1" applyFill="1" applyBorder="1" applyAlignment="1">
      <alignment horizontal="center" vertical="center"/>
    </xf>
    <xf numFmtId="0" fontId="23" fillId="7" borderId="0" xfId="2" applyFont="1" applyFill="1" applyAlignment="1">
      <alignment horizontal="left"/>
    </xf>
    <xf numFmtId="49" fontId="24" fillId="7" borderId="0" xfId="2" applyNumberFormat="1" applyFont="1" applyFill="1" applyAlignment="1">
      <alignment horizontal="left" vertical="center"/>
    </xf>
    <xf numFmtId="3" fontId="24" fillId="7" borderId="0" xfId="2" applyNumberFormat="1" applyFont="1" applyFill="1" applyAlignment="1">
      <alignment horizontal="right"/>
    </xf>
    <xf numFmtId="3" fontId="24" fillId="7" borderId="0" xfId="2" applyNumberFormat="1" applyFont="1" applyFill="1" applyAlignment="1">
      <alignment horizontal="right" vertical="center"/>
    </xf>
    <xf numFmtId="49" fontId="22" fillId="8" borderId="0" xfId="2" applyNumberFormat="1" applyFont="1" applyFill="1" applyAlignment="1">
      <alignment horizontal="left" vertical="center"/>
    </xf>
    <xf numFmtId="3" fontId="22" fillId="8" borderId="0" xfId="2" applyNumberFormat="1" applyFont="1" applyFill="1" applyAlignment="1">
      <alignment horizontal="right" vertical="center"/>
    </xf>
    <xf numFmtId="49" fontId="23" fillId="7" borderId="0" xfId="2" applyNumberFormat="1" applyFont="1" applyFill="1" applyAlignment="1">
      <alignment horizontal="left"/>
    </xf>
    <xf numFmtId="49" fontId="28" fillId="7" borderId="0" xfId="0" applyNumberFormat="1" applyFont="1" applyFill="1" applyAlignment="1">
      <alignment horizontal="left" vertical="center"/>
    </xf>
    <xf numFmtId="49" fontId="29" fillId="8" borderId="0" xfId="0" applyNumberFormat="1" applyFont="1" applyFill="1" applyAlignment="1">
      <alignment horizontal="left" vertical="center"/>
    </xf>
    <xf numFmtId="3" fontId="24" fillId="10" borderId="0" xfId="0" applyNumberFormat="1" applyFont="1" applyFill="1" applyAlignment="1">
      <alignment horizontal="right" vertical="center"/>
    </xf>
    <xf numFmtId="3" fontId="22" fillId="10" borderId="0" xfId="0" applyNumberFormat="1" applyFont="1" applyFill="1" applyAlignment="1">
      <alignment horizontal="right" vertical="center"/>
    </xf>
    <xf numFmtId="10" fontId="16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9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5" fillId="7" borderId="0" xfId="0" applyNumberFormat="1" applyFont="1" applyFill="1" applyAlignment="1">
      <alignment horizontal="right"/>
    </xf>
    <xf numFmtId="49" fontId="15" fillId="7" borderId="0" xfId="0" applyNumberFormat="1" applyFont="1" applyFill="1" applyAlignment="1">
      <alignment horizontal="left"/>
    </xf>
    <xf numFmtId="49" fontId="26" fillId="8" borderId="9" xfId="2" applyNumberFormat="1" applyFont="1" applyFill="1" applyBorder="1" applyAlignment="1">
      <alignment horizontal="center" vertical="center"/>
    </xf>
    <xf numFmtId="49" fontId="26" fillId="8" borderId="12" xfId="2" applyNumberFormat="1" applyFont="1" applyFill="1" applyBorder="1" applyAlignment="1">
      <alignment horizontal="center" vertical="center"/>
    </xf>
    <xf numFmtId="49" fontId="19" fillId="7" borderId="0" xfId="2" applyNumberFormat="1" applyFont="1" applyFill="1" applyAlignment="1">
      <alignment horizontal="left" vertical="center"/>
    </xf>
    <xf numFmtId="0" fontId="21" fillId="8" borderId="11" xfId="2" applyFont="1" applyFill="1" applyBorder="1" applyAlignment="1">
      <alignment horizontal="lef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orcentaje" xfId="1" builtinId="5"/>
  </cellStyles>
  <dxfs count="0"/>
  <tableStyles count="0" defaultTableStyle="TableStyleMedium9" defaultPivotStyle="PivotStyleLight16"/>
  <colors>
    <mruColors>
      <color rgb="FFFFFF99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Contratos por sectores en la provincia de Sevilla (% sobre el total)</a:t>
            </a:r>
          </a:p>
          <a:p>
            <a:pPr>
              <a:defRPr sz="1000"/>
            </a:pPr>
            <a:r>
              <a:rPr lang="es-ES" sz="1000" baseline="0"/>
              <a:t>Junio 2022</a:t>
            </a:r>
            <a:endParaRPr lang="es-ES" sz="1000"/>
          </a:p>
        </c:rich>
      </c:tx>
      <c:layout>
        <c:manualLayout>
          <c:xMode val="edge"/>
          <c:yMode val="edge"/>
          <c:x val="0.23225200476883395"/>
          <c:y val="4.412017646730329E-2"/>
        </c:manualLayout>
      </c:layout>
      <c:overlay val="0"/>
      <c:spPr>
        <a:gradFill rotWithShape="1">
          <a:gsLst>
            <a:gs pos="0">
              <a:schemeClr val="accent2">
                <a:tint val="50000"/>
                <a:satMod val="300000"/>
              </a:schemeClr>
            </a:gs>
            <a:gs pos="35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2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536607803139523"/>
          <c:y val="0.20886804043111692"/>
          <c:w val="0.80005331364829912"/>
          <c:h val="0.5747167830436285"/>
        </c:manualLayout>
      </c:layout>
      <c:areaChart>
        <c:grouping val="standard"/>
        <c:varyColors val="0"/>
        <c:ser>
          <c:idx val="0"/>
          <c:order val="0"/>
          <c:tx>
            <c:v>Sectores</c:v>
          </c:tx>
          <c:spPr>
            <a:solidFill>
              <a:schemeClr val="accent3"/>
            </a:solidFill>
          </c:spPr>
          <c:cat>
            <c:strRef>
              <c:f>'Datos contratos modelo'!$B$32:$B$35</c:f>
              <c:strCache>
                <c:ptCount val="4"/>
                <c:pt idx="0">
                  <c:v>Servicios</c:v>
                </c:pt>
                <c:pt idx="1">
                  <c:v>Agricultura</c:v>
                </c:pt>
                <c:pt idx="2">
                  <c:v>Construcción</c:v>
                </c:pt>
                <c:pt idx="3">
                  <c:v>Industria</c:v>
                </c:pt>
              </c:strCache>
            </c:strRef>
          </c:cat>
          <c:val>
            <c:numRef>
              <c:f>'Datos contratos modelo'!$C$32:$C$35</c:f>
              <c:numCache>
                <c:formatCode>0.00</c:formatCode>
                <c:ptCount val="4"/>
                <c:pt idx="0">
                  <c:v>66.425918548314542</c:v>
                </c:pt>
                <c:pt idx="1">
                  <c:v>17.972575276624728</c:v>
                </c:pt>
                <c:pt idx="2">
                  <c:v>8.7530361250690767</c:v>
                </c:pt>
                <c:pt idx="3">
                  <c:v>6.8484700499916462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7-4F6B-9572-67BA1616B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88480"/>
        <c:axId val="116507776"/>
      </c:areaChart>
      <c:catAx>
        <c:axId val="1155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507776"/>
        <c:crosses val="autoZero"/>
        <c:auto val="1"/>
        <c:lblAlgn val="ctr"/>
        <c:lblOffset val="100"/>
        <c:noMultiLvlLbl val="0"/>
      </c:catAx>
      <c:valAx>
        <c:axId val="11650777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" sourceLinked="1"/>
        <c:majorTickMark val="none"/>
        <c:minorTickMark val="none"/>
        <c:tickLblPos val="nextTo"/>
        <c:crossAx val="115588480"/>
        <c:crosses val="autoZero"/>
        <c:crossBetween val="midCat"/>
      </c:valAx>
      <c:dTable>
        <c:showHorzBorder val="1"/>
        <c:showVertBorder val="1"/>
        <c:showOutline val="1"/>
        <c:showKeys val="1"/>
      </c:dTable>
      <c:spPr>
        <a:solidFill>
          <a:schemeClr val="accent2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zero"/>
    <c:showDLblsOverMax val="0"/>
  </c:chart>
  <c:spPr>
    <a:solidFill>
      <a:schemeClr val="accent2">
        <a:lumMod val="20000"/>
        <a:lumOff val="80000"/>
      </a:schemeClr>
    </a:solidFill>
    <a:ln w="25400" cap="flat" cmpd="sng" algn="ctr">
      <a:noFill/>
      <a:prstDash val="solid"/>
    </a:ln>
    <a:effectLst/>
  </c:spPr>
  <c:txPr>
    <a:bodyPr/>
    <a:lstStyle/>
    <a:p>
      <a:pPr>
        <a:defRPr b="1">
          <a:solidFill>
            <a:schemeClr val="accent2">
              <a:lumMod val="50000"/>
            </a:schemeClr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622300</xdr:colOff>
      <xdr:row>24</xdr:row>
      <xdr:rowOff>120650</xdr:rowOff>
    </xdr:from>
    <xdr:to>
      <xdr:col>4</xdr:col>
      <xdr:colOff>361951</xdr:colOff>
      <xdr:row>38</xdr:row>
      <xdr:rowOff>69850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B4CFDB-713C-250C-47F3-CC9032899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4876800"/>
          <a:ext cx="4254501" cy="257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36</xdr:row>
      <xdr:rowOff>95250</xdr:rowOff>
    </xdr:from>
    <xdr:to>
      <xdr:col>6</xdr:col>
      <xdr:colOff>234462</xdr:colOff>
      <xdr:row>50</xdr:row>
      <xdr:rowOff>114300</xdr:rowOff>
    </xdr:to>
    <xdr:graphicFrame macro="">
      <xdr:nvGraphicFramePr>
        <xdr:cNvPr id="88068" name="1 Gráfico">
          <a:extLst>
            <a:ext uri="{FF2B5EF4-FFF2-40B4-BE49-F238E27FC236}">
              <a16:creationId xmlns:a16="http://schemas.microsoft.com/office/drawing/2014/main" id="{00000000-0008-0000-0100-000004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showWhiteSpace="0" view="pageLayout" zoomScaleNormal="100" workbookViewId="0">
      <pane xSplit="27480" topLeftCell="G1"/>
      <selection activeCell="E30" sqref="E30"/>
      <selection pane="topRight" activeCell="G7" sqref="G7"/>
    </sheetView>
  </sheetViews>
  <sheetFormatPr baseColWidth="10" defaultColWidth="11.453125" defaultRowHeight="14.5" x14ac:dyDescent="0.35"/>
  <cols>
    <col min="1" max="1" width="14.26953125" customWidth="1"/>
    <col min="2" max="2" width="22.81640625" customWidth="1"/>
    <col min="3" max="3" width="15.81640625" customWidth="1"/>
    <col min="4" max="4" width="10.1796875" customWidth="1"/>
    <col min="5" max="5" width="13.453125" customWidth="1"/>
    <col min="6" max="6" width="9.81640625" customWidth="1"/>
    <col min="7" max="7" width="10" customWidth="1"/>
  </cols>
  <sheetData>
    <row r="1" spans="1:8" x14ac:dyDescent="0.35">
      <c r="D1" s="83" t="s">
        <v>69</v>
      </c>
      <c r="E1" s="83"/>
    </row>
    <row r="3" spans="1:8" ht="15.5" x14ac:dyDescent="0.35">
      <c r="A3" s="84" t="s">
        <v>70</v>
      </c>
      <c r="B3" s="84"/>
      <c r="C3" s="84"/>
      <c r="D3" s="84"/>
      <c r="E3" s="84"/>
      <c r="F3" s="1"/>
    </row>
    <row r="4" spans="1:8" ht="5.25" customHeight="1" x14ac:dyDescent="0.35">
      <c r="A4" s="1"/>
      <c r="B4" s="1"/>
      <c r="C4" s="1"/>
      <c r="D4" s="1"/>
      <c r="E4" s="1"/>
      <c r="F4" s="1"/>
    </row>
    <row r="5" spans="1:8" ht="14.5" customHeight="1" x14ac:dyDescent="0.35">
      <c r="A5" s="89" t="s">
        <v>75</v>
      </c>
      <c r="B5" s="89"/>
      <c r="C5" s="89"/>
      <c r="D5" s="89"/>
      <c r="E5" s="89"/>
    </row>
    <row r="6" spans="1:8" ht="24.75" customHeight="1" x14ac:dyDescent="0.35">
      <c r="A6" s="89"/>
      <c r="B6" s="89"/>
      <c r="C6" s="89"/>
      <c r="D6" s="89"/>
      <c r="E6" s="89"/>
      <c r="F6" s="2"/>
      <c r="G6" s="3"/>
      <c r="H6" s="3"/>
    </row>
    <row r="7" spans="1:8" s="5" customFormat="1" ht="18" customHeight="1" x14ac:dyDescent="0.35">
      <c r="A7" s="89"/>
      <c r="B7" s="89"/>
      <c r="C7" s="89"/>
      <c r="D7" s="89"/>
      <c r="E7" s="89"/>
      <c r="F7" s="2"/>
      <c r="G7" s="3"/>
      <c r="H7" s="3"/>
    </row>
    <row r="8" spans="1:8" s="5" customFormat="1" ht="13.5" customHeight="1" x14ac:dyDescent="0.35">
      <c r="A8" s="33"/>
      <c r="B8" s="33"/>
      <c r="C8" s="33"/>
      <c r="D8" s="33"/>
      <c r="E8" s="33"/>
      <c r="F8" s="2"/>
      <c r="G8" s="3"/>
      <c r="H8" s="3"/>
    </row>
    <row r="9" spans="1:8" ht="27.75" customHeight="1" x14ac:dyDescent="0.35">
      <c r="B9" s="88" t="s">
        <v>72</v>
      </c>
      <c r="C9" s="88"/>
      <c r="E9" s="20"/>
      <c r="F9" s="2"/>
    </row>
    <row r="10" spans="1:8" x14ac:dyDescent="0.35">
      <c r="B10" s="86" t="s">
        <v>12</v>
      </c>
      <c r="C10" s="6" t="s">
        <v>73</v>
      </c>
      <c r="D10" s="24">
        <v>44348</v>
      </c>
      <c r="E10" s="25"/>
    </row>
    <row r="11" spans="1:8" ht="16.5" customHeight="1" x14ac:dyDescent="0.35">
      <c r="B11" s="86"/>
      <c r="C11" s="7" t="s">
        <v>13</v>
      </c>
      <c r="D11" s="26"/>
      <c r="E11" s="25"/>
    </row>
    <row r="12" spans="1:8" x14ac:dyDescent="0.35">
      <c r="B12" s="17" t="s">
        <v>5</v>
      </c>
      <c r="C12" s="18">
        <f>'Datos paro modelo'!C7</f>
        <v>6482</v>
      </c>
      <c r="D12" s="26"/>
      <c r="E12" s="25"/>
    </row>
    <row r="13" spans="1:8" x14ac:dyDescent="0.35">
      <c r="B13" s="8" t="s">
        <v>6</v>
      </c>
      <c r="C13" s="9">
        <f>'Datos paro modelo'!C8</f>
        <v>6626</v>
      </c>
      <c r="D13" s="27"/>
      <c r="E13" s="32"/>
    </row>
    <row r="14" spans="1:8" x14ac:dyDescent="0.35">
      <c r="B14" s="8" t="s">
        <v>7</v>
      </c>
      <c r="C14" s="9">
        <f>'Datos paro modelo'!D9</f>
        <v>1412</v>
      </c>
      <c r="D14" s="28"/>
      <c r="E14" s="25"/>
    </row>
    <row r="15" spans="1:8" x14ac:dyDescent="0.35">
      <c r="B15" s="8" t="s">
        <v>71</v>
      </c>
      <c r="C15" s="9">
        <f>C16-C14</f>
        <v>11696</v>
      </c>
      <c r="D15" s="25"/>
      <c r="E15" s="29"/>
    </row>
    <row r="16" spans="1:8" s="5" customFormat="1" x14ac:dyDescent="0.35">
      <c r="B16" s="10" t="s">
        <v>15</v>
      </c>
      <c r="C16" s="11">
        <f>'Datos paro modelo'!C9</f>
        <v>13108</v>
      </c>
      <c r="D16" s="27">
        <v>16197</v>
      </c>
      <c r="E16" s="29">
        <f>C16/D16-1</f>
        <v>-0.19071432981416314</v>
      </c>
    </row>
    <row r="17" spans="2:6" x14ac:dyDescent="0.35">
      <c r="B17" s="21"/>
      <c r="C17" s="22"/>
      <c r="D17" s="25"/>
      <c r="E17" s="30"/>
    </row>
    <row r="18" spans="2:6" x14ac:dyDescent="0.35">
      <c r="B18" s="19" t="s">
        <v>74</v>
      </c>
      <c r="C18" s="20"/>
      <c r="D18" s="25"/>
      <c r="E18" s="25"/>
    </row>
    <row r="19" spans="2:6" x14ac:dyDescent="0.35">
      <c r="B19" s="87" t="s">
        <v>12</v>
      </c>
      <c r="C19" s="12" t="s">
        <v>73</v>
      </c>
      <c r="D19" s="24">
        <v>44348</v>
      </c>
      <c r="E19" s="25"/>
    </row>
    <row r="20" spans="2:6" x14ac:dyDescent="0.35">
      <c r="B20" s="87"/>
      <c r="C20" s="13" t="s">
        <v>13</v>
      </c>
      <c r="D20" s="27"/>
      <c r="E20" s="25"/>
    </row>
    <row r="21" spans="2:6" x14ac:dyDescent="0.35">
      <c r="B21" s="8" t="s">
        <v>8</v>
      </c>
      <c r="C21" s="15">
        <f>'Datos contratos modelo'!J14</f>
        <v>3830</v>
      </c>
      <c r="D21" s="27"/>
      <c r="E21" s="25"/>
    </row>
    <row r="22" spans="2:6" x14ac:dyDescent="0.35">
      <c r="B22" s="8" t="s">
        <v>9</v>
      </c>
      <c r="C22" s="14">
        <f>'Datos contratos modelo'!J28</f>
        <v>10155</v>
      </c>
      <c r="D22" s="25"/>
      <c r="E22" s="31"/>
    </row>
    <row r="23" spans="2:6" ht="16.5" customHeight="1" x14ac:dyDescent="0.35">
      <c r="B23" s="10" t="s">
        <v>14</v>
      </c>
      <c r="C23" s="16">
        <f>'Datos contratos modelo'!J29</f>
        <v>13985</v>
      </c>
      <c r="D23" s="27">
        <v>15434</v>
      </c>
      <c r="E23" s="29">
        <f>(C23/D23)-1</f>
        <v>-9.3883633536348321E-2</v>
      </c>
    </row>
    <row r="24" spans="2:6" ht="20.25" customHeight="1" x14ac:dyDescent="0.35">
      <c r="F24" s="5"/>
    </row>
    <row r="25" spans="2:6" ht="16.5" customHeight="1" x14ac:dyDescent="0.35"/>
    <row r="26" spans="2:6" ht="16.5" customHeight="1" x14ac:dyDescent="0.35"/>
    <row r="32" spans="2:6" x14ac:dyDescent="0.35">
      <c r="E32" t="s">
        <v>10</v>
      </c>
    </row>
    <row r="34" spans="2:5" x14ac:dyDescent="0.35">
      <c r="B34" s="85"/>
      <c r="C34" s="85"/>
    </row>
    <row r="37" spans="2:5" x14ac:dyDescent="0.35">
      <c r="B37" s="4"/>
      <c r="C37" s="4"/>
    </row>
    <row r="39" spans="2:5" x14ac:dyDescent="0.35">
      <c r="C39" s="23"/>
      <c r="D39" s="23"/>
      <c r="E39" s="23"/>
    </row>
    <row r="40" spans="2:5" x14ac:dyDescent="0.35">
      <c r="B40" s="23" t="s">
        <v>11</v>
      </c>
    </row>
  </sheetData>
  <mergeCells count="7">
    <mergeCell ref="D1:E1"/>
    <mergeCell ref="A3:E3"/>
    <mergeCell ref="B34:C34"/>
    <mergeCell ref="B10:B11"/>
    <mergeCell ref="B19:B20"/>
    <mergeCell ref="B9:C9"/>
    <mergeCell ref="A5:E7"/>
  </mergeCells>
  <pageMargins left="0.78740157480314965" right="0.70866141732283472" top="1.1811023622047245" bottom="1.2204724409448819" header="0.31496062992125984" footer="0.47244094488188981"/>
  <pageSetup paperSize="9" scale="105" orientation="portrait" r:id="rId1"/>
  <headerFooter>
    <oddHeader>&amp;L&amp;G</oddHeader>
    <oddFooter>&amp;C&amp;"Verdana,Normal"&amp;6&amp;K008000Prodetur SAU. C/ Leonardo da Vinci, núm. 16. 41092 Sevilla.  portalestadistico.dipusevilla.es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opLeftCell="A35" zoomScale="75" zoomScaleNormal="75" workbookViewId="0">
      <selection activeCell="F53" sqref="F53"/>
    </sheetView>
  </sheetViews>
  <sheetFormatPr baseColWidth="10" defaultColWidth="10.81640625" defaultRowHeight="18.5" x14ac:dyDescent="0.45"/>
  <cols>
    <col min="1" max="1" width="14.1796875" style="35" customWidth="1"/>
    <col min="2" max="2" width="48.1796875" style="35" customWidth="1"/>
    <col min="3" max="3" width="15.1796875" style="35" bestFit="1" customWidth="1"/>
    <col min="4" max="4" width="15.7265625" style="35" bestFit="1" customWidth="1"/>
    <col min="5" max="5" width="10.81640625" style="35"/>
    <col min="6" max="6" width="15.1796875" style="35" customWidth="1"/>
    <col min="7" max="7" width="10.81640625" style="35"/>
    <col min="8" max="8" width="14" style="35" customWidth="1"/>
    <col min="9" max="16384" width="10.81640625" style="35"/>
  </cols>
  <sheetData>
    <row r="1" spans="1:13" x14ac:dyDescent="0.45">
      <c r="A1" s="34"/>
      <c r="B1" s="34"/>
      <c r="C1" s="34"/>
      <c r="D1" s="34"/>
      <c r="E1" s="34"/>
      <c r="F1" s="34"/>
      <c r="G1" s="34"/>
      <c r="H1" s="34"/>
      <c r="I1" s="34"/>
      <c r="J1" s="91" t="s">
        <v>20</v>
      </c>
      <c r="K1" s="91"/>
      <c r="L1" s="91"/>
      <c r="M1" s="91"/>
    </row>
    <row r="2" spans="1:13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45">
      <c r="A3" s="92" t="s">
        <v>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4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45">
      <c r="A5" s="92"/>
      <c r="B5" s="92"/>
      <c r="C5" s="92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45">
      <c r="A7" s="92" t="s">
        <v>12</v>
      </c>
      <c r="B7" s="92"/>
      <c r="C7" s="92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4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45">
      <c r="A9" s="53" t="s">
        <v>22</v>
      </c>
      <c r="B9" s="93" t="s">
        <v>23</v>
      </c>
      <c r="C9" s="93" t="s">
        <v>24</v>
      </c>
      <c r="D9" s="94" t="s">
        <v>25</v>
      </c>
      <c r="E9" s="94"/>
      <c r="F9" s="94"/>
      <c r="G9" s="94" t="s">
        <v>26</v>
      </c>
      <c r="H9" s="94"/>
      <c r="I9" s="94"/>
      <c r="J9" s="94" t="s">
        <v>27</v>
      </c>
      <c r="K9" s="94"/>
      <c r="L9" s="94"/>
      <c r="M9" s="94"/>
    </row>
    <row r="10" spans="1:13" x14ac:dyDescent="0.45">
      <c r="A10" s="54"/>
      <c r="B10" s="93"/>
      <c r="C10" s="93"/>
      <c r="D10" s="55" t="s">
        <v>28</v>
      </c>
      <c r="E10" s="55" t="s">
        <v>29</v>
      </c>
      <c r="F10" s="55" t="s">
        <v>30</v>
      </c>
      <c r="G10" s="55" t="s">
        <v>28</v>
      </c>
      <c r="H10" s="55" t="s">
        <v>29</v>
      </c>
      <c r="I10" s="55" t="s">
        <v>30</v>
      </c>
      <c r="J10" s="56" t="s">
        <v>31</v>
      </c>
      <c r="K10" s="55" t="s">
        <v>32</v>
      </c>
      <c r="L10" s="55" t="s">
        <v>33</v>
      </c>
      <c r="M10" s="57" t="s">
        <v>34</v>
      </c>
    </row>
    <row r="11" spans="1:13" x14ac:dyDescent="0.45">
      <c r="A11" s="58">
        <v>1</v>
      </c>
      <c r="B11" s="78" t="s">
        <v>35</v>
      </c>
      <c r="C11" s="51">
        <v>22422</v>
      </c>
      <c r="D11" s="51">
        <v>3187</v>
      </c>
      <c r="E11" s="51">
        <v>7071</v>
      </c>
      <c r="F11" s="51">
        <v>3923</v>
      </c>
      <c r="G11" s="51">
        <v>1880</v>
      </c>
      <c r="H11" s="51">
        <v>4434</v>
      </c>
      <c r="I11" s="51">
        <v>1927</v>
      </c>
      <c r="J11" s="80">
        <v>3623</v>
      </c>
      <c r="K11" s="51">
        <v>1312</v>
      </c>
      <c r="L11" s="51">
        <v>3310</v>
      </c>
      <c r="M11" s="51">
        <v>14177</v>
      </c>
    </row>
    <row r="12" spans="1:13" x14ac:dyDescent="0.45">
      <c r="A12" s="58">
        <v>3</v>
      </c>
      <c r="B12" s="78" t="s">
        <v>36</v>
      </c>
      <c r="C12" s="51">
        <v>46</v>
      </c>
      <c r="D12" s="51">
        <v>3</v>
      </c>
      <c r="E12" s="51">
        <v>15</v>
      </c>
      <c r="F12" s="51">
        <v>15</v>
      </c>
      <c r="G12" s="51">
        <v>1</v>
      </c>
      <c r="H12" s="51">
        <v>5</v>
      </c>
      <c r="I12" s="51">
        <v>7</v>
      </c>
      <c r="J12" s="80"/>
      <c r="K12" s="51">
        <v>4</v>
      </c>
      <c r="L12" s="51">
        <v>4</v>
      </c>
      <c r="M12" s="51">
        <v>38</v>
      </c>
    </row>
    <row r="13" spans="1:13" x14ac:dyDescent="0.45">
      <c r="A13" s="58">
        <v>15</v>
      </c>
      <c r="B13" s="78" t="s">
        <v>37</v>
      </c>
      <c r="C13" s="51">
        <v>6518</v>
      </c>
      <c r="D13" s="51">
        <v>421</v>
      </c>
      <c r="E13" s="51">
        <v>2208</v>
      </c>
      <c r="F13" s="51">
        <v>1153</v>
      </c>
      <c r="G13" s="51">
        <v>331</v>
      </c>
      <c r="H13" s="51">
        <v>1785</v>
      </c>
      <c r="I13" s="51">
        <v>620</v>
      </c>
      <c r="J13" s="80">
        <v>207</v>
      </c>
      <c r="K13" s="51">
        <v>781</v>
      </c>
      <c r="L13" s="51">
        <v>751</v>
      </c>
      <c r="M13" s="51">
        <v>4779</v>
      </c>
    </row>
    <row r="14" spans="1:13" x14ac:dyDescent="0.45">
      <c r="A14" s="58">
        <v>19</v>
      </c>
      <c r="B14" s="79" t="s">
        <v>38</v>
      </c>
      <c r="C14" s="52">
        <v>28986</v>
      </c>
      <c r="D14" s="52">
        <v>3611</v>
      </c>
      <c r="E14" s="52">
        <v>9294</v>
      </c>
      <c r="F14" s="52">
        <v>5091</v>
      </c>
      <c r="G14" s="52">
        <v>2212</v>
      </c>
      <c r="H14" s="52">
        <v>6224</v>
      </c>
      <c r="I14" s="52">
        <v>2554</v>
      </c>
      <c r="J14" s="81">
        <v>3830</v>
      </c>
      <c r="K14" s="52">
        <v>2097</v>
      </c>
      <c r="L14" s="52">
        <v>4065</v>
      </c>
      <c r="M14" s="52">
        <v>18994</v>
      </c>
    </row>
    <row r="15" spans="1:13" x14ac:dyDescent="0.45">
      <c r="A15" s="58">
        <v>4</v>
      </c>
      <c r="B15" s="78" t="s">
        <v>39</v>
      </c>
      <c r="C15" s="51">
        <v>122</v>
      </c>
      <c r="D15" s="51">
        <v>8</v>
      </c>
      <c r="E15" s="51">
        <v>35</v>
      </c>
      <c r="F15" s="51">
        <v>21</v>
      </c>
      <c r="G15" s="51">
        <v>11</v>
      </c>
      <c r="H15" s="51">
        <v>31</v>
      </c>
      <c r="I15" s="51">
        <v>16</v>
      </c>
      <c r="J15" s="80">
        <v>33</v>
      </c>
      <c r="K15" s="51">
        <v>8</v>
      </c>
      <c r="L15" s="51">
        <v>22</v>
      </c>
      <c r="M15" s="51">
        <v>59</v>
      </c>
    </row>
    <row r="16" spans="1:13" x14ac:dyDescent="0.45">
      <c r="A16" s="58">
        <v>5</v>
      </c>
      <c r="B16" s="78" t="s">
        <v>63</v>
      </c>
      <c r="C16" s="51">
        <v>39956</v>
      </c>
      <c r="D16" s="51">
        <v>5713</v>
      </c>
      <c r="E16" s="51">
        <v>10806</v>
      </c>
      <c r="F16" s="51">
        <v>5548</v>
      </c>
      <c r="G16" s="51">
        <v>4184</v>
      </c>
      <c r="H16" s="51">
        <v>9157</v>
      </c>
      <c r="I16" s="51">
        <v>4548</v>
      </c>
      <c r="J16" s="80">
        <v>10029</v>
      </c>
      <c r="K16" s="51">
        <v>2922</v>
      </c>
      <c r="L16" s="51">
        <v>1421</v>
      </c>
      <c r="M16" s="51">
        <v>25584</v>
      </c>
    </row>
    <row r="17" spans="1:13" x14ac:dyDescent="0.45">
      <c r="A17" s="58">
        <v>22</v>
      </c>
      <c r="B17" s="78" t="s">
        <v>64</v>
      </c>
      <c r="C17" s="51">
        <v>2460</v>
      </c>
      <c r="D17" s="51">
        <v>58</v>
      </c>
      <c r="E17" s="51">
        <v>365</v>
      </c>
      <c r="F17" s="51">
        <v>635</v>
      </c>
      <c r="G17" s="51">
        <v>33</v>
      </c>
      <c r="H17" s="51">
        <v>506</v>
      </c>
      <c r="I17" s="51">
        <v>863</v>
      </c>
      <c r="J17" s="80">
        <v>4</v>
      </c>
      <c r="K17" s="51"/>
      <c r="L17" s="51">
        <v>1194</v>
      </c>
      <c r="M17" s="51">
        <v>1262</v>
      </c>
    </row>
    <row r="18" spans="1:13" x14ac:dyDescent="0.45">
      <c r="A18" s="58">
        <v>23</v>
      </c>
      <c r="B18" s="78" t="s">
        <v>65</v>
      </c>
      <c r="C18" s="51">
        <v>199</v>
      </c>
      <c r="D18" s="51">
        <v>42</v>
      </c>
      <c r="E18" s="51">
        <v>54</v>
      </c>
      <c r="F18" s="51">
        <v>6</v>
      </c>
      <c r="G18" s="51">
        <v>17</v>
      </c>
      <c r="H18" s="51">
        <v>64</v>
      </c>
      <c r="I18" s="51">
        <v>16</v>
      </c>
      <c r="J18" s="80"/>
      <c r="K18" s="51"/>
      <c r="L18" s="51"/>
      <c r="M18" s="51">
        <v>199</v>
      </c>
    </row>
    <row r="19" spans="1:13" x14ac:dyDescent="0.45">
      <c r="A19" s="58">
        <v>6</v>
      </c>
      <c r="B19" s="78" t="s">
        <v>66</v>
      </c>
      <c r="C19" s="51">
        <v>4476</v>
      </c>
      <c r="D19" s="51">
        <v>269</v>
      </c>
      <c r="E19" s="51">
        <v>918</v>
      </c>
      <c r="F19" s="51">
        <v>371</v>
      </c>
      <c r="G19" s="51">
        <v>525</v>
      </c>
      <c r="H19" s="51">
        <v>1625</v>
      </c>
      <c r="I19" s="51">
        <v>768</v>
      </c>
      <c r="J19" s="80">
        <v>82</v>
      </c>
      <c r="K19" s="51">
        <v>238</v>
      </c>
      <c r="L19" s="51">
        <v>72</v>
      </c>
      <c r="M19" s="51">
        <v>4084</v>
      </c>
    </row>
    <row r="20" spans="1:13" x14ac:dyDescent="0.45">
      <c r="A20" s="58">
        <v>7</v>
      </c>
      <c r="B20" s="78" t="s">
        <v>40</v>
      </c>
      <c r="C20" s="51">
        <v>111</v>
      </c>
      <c r="D20" s="51">
        <v>9</v>
      </c>
      <c r="E20" s="51">
        <v>35</v>
      </c>
      <c r="F20" s="51">
        <v>28</v>
      </c>
      <c r="G20" s="51">
        <v>3</v>
      </c>
      <c r="H20" s="51">
        <v>14</v>
      </c>
      <c r="I20" s="51">
        <v>22</v>
      </c>
      <c r="J20" s="80"/>
      <c r="K20" s="51">
        <v>3</v>
      </c>
      <c r="L20" s="51"/>
      <c r="M20" s="51">
        <v>108</v>
      </c>
    </row>
    <row r="21" spans="1:13" x14ac:dyDescent="0.45">
      <c r="A21" s="58">
        <v>8</v>
      </c>
      <c r="B21" s="78" t="s">
        <v>41</v>
      </c>
      <c r="C21" s="51">
        <v>38</v>
      </c>
      <c r="D21" s="51"/>
      <c r="E21" s="51">
        <v>13</v>
      </c>
      <c r="F21" s="51">
        <v>12</v>
      </c>
      <c r="G21" s="51"/>
      <c r="H21" s="51">
        <v>8</v>
      </c>
      <c r="I21" s="51">
        <v>5</v>
      </c>
      <c r="J21" s="80">
        <v>1</v>
      </c>
      <c r="K21" s="51">
        <v>3</v>
      </c>
      <c r="L21" s="51"/>
      <c r="M21" s="51">
        <v>34</v>
      </c>
    </row>
    <row r="22" spans="1:13" x14ac:dyDescent="0.45">
      <c r="A22" s="58">
        <v>9</v>
      </c>
      <c r="B22" s="78" t="s">
        <v>42</v>
      </c>
      <c r="C22" s="51">
        <v>54</v>
      </c>
      <c r="D22" s="51"/>
      <c r="E22" s="51"/>
      <c r="F22" s="51">
        <v>33</v>
      </c>
      <c r="G22" s="51"/>
      <c r="H22" s="51"/>
      <c r="I22" s="51">
        <v>21</v>
      </c>
      <c r="J22" s="80"/>
      <c r="K22" s="51">
        <v>8</v>
      </c>
      <c r="L22" s="51"/>
      <c r="M22" s="51">
        <v>46</v>
      </c>
    </row>
    <row r="23" spans="1:13" x14ac:dyDescent="0.45">
      <c r="A23" s="58">
        <v>10</v>
      </c>
      <c r="B23" s="78" t="s">
        <v>43</v>
      </c>
      <c r="C23" s="51"/>
      <c r="D23" s="51"/>
      <c r="E23" s="51"/>
      <c r="F23" s="51"/>
      <c r="G23" s="51"/>
      <c r="H23" s="51"/>
      <c r="I23" s="51"/>
      <c r="J23" s="80"/>
      <c r="K23" s="51"/>
      <c r="L23" s="51"/>
      <c r="M23" s="51"/>
    </row>
    <row r="24" spans="1:13" x14ac:dyDescent="0.45">
      <c r="A24" s="58">
        <v>11</v>
      </c>
      <c r="B24" s="78" t="s">
        <v>67</v>
      </c>
      <c r="C24" s="51">
        <v>326</v>
      </c>
      <c r="D24" s="51">
        <v>101</v>
      </c>
      <c r="E24" s="51">
        <v>85</v>
      </c>
      <c r="F24" s="51">
        <v>1</v>
      </c>
      <c r="G24" s="51">
        <v>88</v>
      </c>
      <c r="H24" s="51">
        <v>49</v>
      </c>
      <c r="I24" s="51">
        <v>2</v>
      </c>
      <c r="J24" s="80"/>
      <c r="K24" s="51">
        <v>34</v>
      </c>
      <c r="L24" s="51">
        <v>14</v>
      </c>
      <c r="M24" s="51">
        <v>278</v>
      </c>
    </row>
    <row r="25" spans="1:13" x14ac:dyDescent="0.45">
      <c r="A25" s="58">
        <v>12</v>
      </c>
      <c r="B25" s="78" t="s">
        <v>68</v>
      </c>
      <c r="C25" s="51">
        <v>255</v>
      </c>
      <c r="D25" s="51">
        <v>104</v>
      </c>
      <c r="E25" s="51">
        <v>22</v>
      </c>
      <c r="F25" s="51"/>
      <c r="G25" s="51">
        <v>94</v>
      </c>
      <c r="H25" s="51">
        <v>35</v>
      </c>
      <c r="I25" s="51"/>
      <c r="J25" s="80"/>
      <c r="K25" s="51">
        <v>16</v>
      </c>
      <c r="L25" s="51">
        <v>18</v>
      </c>
      <c r="M25" s="51">
        <v>221</v>
      </c>
    </row>
    <row r="26" spans="1:13" x14ac:dyDescent="0.45">
      <c r="A26" s="58">
        <v>21</v>
      </c>
      <c r="B26" s="78" t="s">
        <v>47</v>
      </c>
      <c r="C26" s="51">
        <v>5</v>
      </c>
      <c r="D26" s="51">
        <v>1</v>
      </c>
      <c r="E26" s="51">
        <v>2</v>
      </c>
      <c r="F26" s="51"/>
      <c r="G26" s="51"/>
      <c r="H26" s="51">
        <v>2</v>
      </c>
      <c r="I26" s="51"/>
      <c r="J26" s="80"/>
      <c r="K26" s="51"/>
      <c r="L26" s="51"/>
      <c r="M26" s="51">
        <v>5</v>
      </c>
    </row>
    <row r="27" spans="1:13" x14ac:dyDescent="0.45">
      <c r="A27" s="58">
        <v>13</v>
      </c>
      <c r="B27" s="78" t="s">
        <v>44</v>
      </c>
      <c r="C27" s="51">
        <v>825</v>
      </c>
      <c r="D27" s="51">
        <v>68</v>
      </c>
      <c r="E27" s="51">
        <v>284</v>
      </c>
      <c r="F27" s="51">
        <v>162</v>
      </c>
      <c r="G27" s="51">
        <v>58</v>
      </c>
      <c r="H27" s="51">
        <v>184</v>
      </c>
      <c r="I27" s="51">
        <v>69</v>
      </c>
      <c r="J27" s="80">
        <v>6</v>
      </c>
      <c r="K27" s="51"/>
      <c r="L27" s="51">
        <v>5</v>
      </c>
      <c r="M27" s="51">
        <v>814</v>
      </c>
    </row>
    <row r="28" spans="1:13" x14ac:dyDescent="0.45">
      <c r="A28" s="58">
        <v>20</v>
      </c>
      <c r="B28" s="79" t="s">
        <v>45</v>
      </c>
      <c r="C28" s="52">
        <v>48827</v>
      </c>
      <c r="D28" s="52">
        <v>6373</v>
      </c>
      <c r="E28" s="52">
        <v>12619</v>
      </c>
      <c r="F28" s="52">
        <v>6817</v>
      </c>
      <c r="G28" s="52">
        <v>5013</v>
      </c>
      <c r="H28" s="52">
        <v>11675</v>
      </c>
      <c r="I28" s="52">
        <v>6330</v>
      </c>
      <c r="J28" s="81">
        <v>10155</v>
      </c>
      <c r="K28" s="52">
        <v>3232</v>
      </c>
      <c r="L28" s="52">
        <v>2746</v>
      </c>
      <c r="M28" s="52">
        <v>32694</v>
      </c>
    </row>
    <row r="29" spans="1:13" x14ac:dyDescent="0.45">
      <c r="A29" s="58">
        <v>16</v>
      </c>
      <c r="B29" s="79" t="s">
        <v>46</v>
      </c>
      <c r="C29" s="52">
        <v>77813</v>
      </c>
      <c r="D29" s="52">
        <v>9984</v>
      </c>
      <c r="E29" s="52">
        <v>21913</v>
      </c>
      <c r="F29" s="52">
        <v>11908</v>
      </c>
      <c r="G29" s="52">
        <v>7225</v>
      </c>
      <c r="H29" s="52">
        <v>17899</v>
      </c>
      <c r="I29" s="52">
        <v>8884</v>
      </c>
      <c r="J29" s="81">
        <v>13985</v>
      </c>
      <c r="K29" s="52">
        <v>5329</v>
      </c>
      <c r="L29" s="52">
        <v>6811</v>
      </c>
      <c r="M29" s="52">
        <v>51688</v>
      </c>
    </row>
    <row r="31" spans="1:13" x14ac:dyDescent="0.45">
      <c r="B31" s="90" t="s">
        <v>4</v>
      </c>
      <c r="C31" s="90"/>
      <c r="D31" s="90"/>
      <c r="E31" s="90"/>
      <c r="F31" s="36"/>
    </row>
    <row r="32" spans="1:13" x14ac:dyDescent="0.45">
      <c r="B32" s="37" t="s">
        <v>0</v>
      </c>
      <c r="C32" s="38">
        <f>F55*100</f>
        <v>66.425918548314542</v>
      </c>
    </row>
    <row r="33" spans="2:3" x14ac:dyDescent="0.45">
      <c r="B33" s="37" t="s">
        <v>1</v>
      </c>
      <c r="C33" s="38">
        <f>F52*100</f>
        <v>17.972575276624728</v>
      </c>
    </row>
    <row r="34" spans="2:3" x14ac:dyDescent="0.45">
      <c r="B34" s="37" t="s">
        <v>2</v>
      </c>
      <c r="C34" s="38">
        <f>F54*100</f>
        <v>8.7530361250690767</v>
      </c>
    </row>
    <row r="35" spans="2:3" x14ac:dyDescent="0.45">
      <c r="B35" s="37" t="s">
        <v>3</v>
      </c>
      <c r="C35" s="38">
        <f>F53*100</f>
        <v>6.8484700499916462</v>
      </c>
    </row>
    <row r="36" spans="2:3" x14ac:dyDescent="0.45">
      <c r="C36" s="39">
        <f>SUM(C32:C35)</f>
        <v>99.999999999999986</v>
      </c>
    </row>
    <row r="38" spans="2:3" x14ac:dyDescent="0.45">
      <c r="C38" s="40"/>
    </row>
    <row r="52" spans="1:10" x14ac:dyDescent="0.45">
      <c r="D52" s="41">
        <f>J29</f>
        <v>13985</v>
      </c>
      <c r="E52" s="35" t="s">
        <v>16</v>
      </c>
      <c r="F52" s="82">
        <f>D52*1/$D56</f>
        <v>0.17972575276624728</v>
      </c>
    </row>
    <row r="53" spans="1:10" x14ac:dyDescent="0.45">
      <c r="D53" s="41">
        <f>K29</f>
        <v>5329</v>
      </c>
      <c r="E53" s="35" t="s">
        <v>17</v>
      </c>
      <c r="F53" s="82">
        <f>D53*1/D56</f>
        <v>6.8484700499916465E-2</v>
      </c>
      <c r="J53" s="41"/>
    </row>
    <row r="54" spans="1:10" x14ac:dyDescent="0.45">
      <c r="D54" s="41">
        <f>L29</f>
        <v>6811</v>
      </c>
      <c r="E54" s="35" t="s">
        <v>18</v>
      </c>
      <c r="F54" s="82">
        <f>D54*1/D56</f>
        <v>8.7530361250690761E-2</v>
      </c>
    </row>
    <row r="55" spans="1:10" x14ac:dyDescent="0.45">
      <c r="A55" s="42"/>
      <c r="B55" s="43"/>
      <c r="C55" s="43"/>
      <c r="D55" s="44">
        <f>M29</f>
        <v>51688</v>
      </c>
      <c r="E55" s="35" t="s">
        <v>19</v>
      </c>
      <c r="F55" s="82">
        <f>D55*1/D56</f>
        <v>0.66425918548314544</v>
      </c>
    </row>
    <row r="56" spans="1:10" x14ac:dyDescent="0.45">
      <c r="B56" s="45"/>
      <c r="C56" s="45"/>
      <c r="D56" s="46">
        <f>SUM(D52:D55)</f>
        <v>77813</v>
      </c>
      <c r="E56" s="45"/>
      <c r="F56" s="45"/>
    </row>
    <row r="57" spans="1:10" x14ac:dyDescent="0.45">
      <c r="A57" s="42"/>
      <c r="B57" s="43"/>
      <c r="C57" s="43"/>
      <c r="D57" s="43"/>
      <c r="E57" s="43"/>
      <c r="F57" s="43"/>
    </row>
    <row r="58" spans="1:10" x14ac:dyDescent="0.45">
      <c r="A58" s="47"/>
      <c r="B58" s="48"/>
      <c r="C58" s="48"/>
      <c r="D58" s="48"/>
      <c r="E58" s="48"/>
      <c r="F58" s="48"/>
    </row>
    <row r="60" spans="1:10" x14ac:dyDescent="0.45">
      <c r="B60" s="49"/>
    </row>
    <row r="62" spans="1:10" x14ac:dyDescent="0.45">
      <c r="B62" s="50"/>
      <c r="C62" s="50"/>
      <c r="D62" s="50"/>
      <c r="E62" s="50"/>
    </row>
  </sheetData>
  <mergeCells count="10">
    <mergeCell ref="B31:E31"/>
    <mergeCell ref="J1:M1"/>
    <mergeCell ref="A3:M3"/>
    <mergeCell ref="A5:C5"/>
    <mergeCell ref="A7:C7"/>
    <mergeCell ref="B9:B10"/>
    <mergeCell ref="C9:C10"/>
    <mergeCell ref="D9:F9"/>
    <mergeCell ref="G9:I9"/>
    <mergeCell ref="J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>
      <selection activeCell="J16" sqref="J16"/>
    </sheetView>
  </sheetViews>
  <sheetFormatPr baseColWidth="10" defaultColWidth="11.453125" defaultRowHeight="14.5" x14ac:dyDescent="0.35"/>
  <cols>
    <col min="1" max="16384" width="11.453125" style="5"/>
  </cols>
  <sheetData>
    <row r="1" spans="1:8" ht="15.5" x14ac:dyDescent="0.35">
      <c r="A1" s="95" t="s">
        <v>62</v>
      </c>
      <c r="B1" s="95"/>
      <c r="C1" s="95"/>
      <c r="D1" s="95"/>
      <c r="E1" s="95"/>
      <c r="F1" s="69"/>
      <c r="G1" s="69"/>
    </row>
    <row r="2" spans="1:8" x14ac:dyDescent="0.35">
      <c r="A2" s="69"/>
      <c r="B2" s="69"/>
      <c r="C2" s="69"/>
      <c r="D2" s="69"/>
      <c r="E2" s="69"/>
      <c r="F2" s="69"/>
      <c r="G2" s="69"/>
    </row>
    <row r="3" spans="1:8" ht="15.5" x14ac:dyDescent="0.35">
      <c r="A3" s="96"/>
      <c r="B3" s="96"/>
      <c r="C3" s="70" t="s">
        <v>48</v>
      </c>
      <c r="D3" s="70" t="s">
        <v>49</v>
      </c>
      <c r="E3" s="70" t="s">
        <v>50</v>
      </c>
      <c r="F3" s="70" t="s">
        <v>51</v>
      </c>
      <c r="G3" s="70" t="s">
        <v>52</v>
      </c>
    </row>
    <row r="4" spans="1:8" x14ac:dyDescent="0.35">
      <c r="A4" s="71"/>
      <c r="B4" s="72" t="s">
        <v>53</v>
      </c>
      <c r="C4" s="73">
        <v>71123</v>
      </c>
      <c r="D4" s="74">
        <v>7462</v>
      </c>
      <c r="E4" s="74">
        <v>6656</v>
      </c>
      <c r="F4" s="74">
        <v>20286</v>
      </c>
      <c r="G4" s="74">
        <v>36719</v>
      </c>
    </row>
    <row r="5" spans="1:8" x14ac:dyDescent="0.35">
      <c r="A5" s="71"/>
      <c r="B5" s="72" t="s">
        <v>54</v>
      </c>
      <c r="C5" s="73">
        <v>111275</v>
      </c>
      <c r="D5" s="74">
        <v>7527</v>
      </c>
      <c r="E5" s="74">
        <v>9347</v>
      </c>
      <c r="F5" s="74">
        <v>36007</v>
      </c>
      <c r="G5" s="74">
        <v>58394</v>
      </c>
    </row>
    <row r="6" spans="1:8" x14ac:dyDescent="0.35">
      <c r="A6" s="75" t="s">
        <v>55</v>
      </c>
      <c r="B6" s="75" t="s">
        <v>56</v>
      </c>
      <c r="C6" s="76">
        <v>182398</v>
      </c>
      <c r="D6" s="76">
        <v>14989</v>
      </c>
      <c r="E6" s="76">
        <v>16003</v>
      </c>
      <c r="F6" s="76">
        <v>56293</v>
      </c>
      <c r="G6" s="76">
        <v>95113</v>
      </c>
    </row>
    <row r="7" spans="1:8" x14ac:dyDescent="0.35">
      <c r="A7" s="77" t="s">
        <v>57</v>
      </c>
      <c r="B7" s="72" t="s">
        <v>53</v>
      </c>
      <c r="C7" s="73">
        <v>6482</v>
      </c>
      <c r="D7" s="74">
        <v>808</v>
      </c>
      <c r="E7" s="74">
        <v>732</v>
      </c>
      <c r="F7" s="74">
        <v>1948</v>
      </c>
      <c r="G7" s="74">
        <v>2994</v>
      </c>
    </row>
    <row r="8" spans="1:8" x14ac:dyDescent="0.35">
      <c r="A8" s="71"/>
      <c r="B8" s="72" t="s">
        <v>54</v>
      </c>
      <c r="C8" s="73">
        <v>6626</v>
      </c>
      <c r="D8" s="74">
        <v>604</v>
      </c>
      <c r="E8" s="74">
        <v>635</v>
      </c>
      <c r="F8" s="74">
        <v>2278</v>
      </c>
      <c r="G8" s="74">
        <v>3109</v>
      </c>
    </row>
    <row r="9" spans="1:8" x14ac:dyDescent="0.35">
      <c r="A9" s="75" t="s">
        <v>57</v>
      </c>
      <c r="B9" s="75" t="s">
        <v>56</v>
      </c>
      <c r="C9" s="76">
        <v>13108</v>
      </c>
      <c r="D9" s="76">
        <v>1412</v>
      </c>
      <c r="E9" s="76">
        <v>1367</v>
      </c>
      <c r="F9" s="76">
        <v>4226</v>
      </c>
      <c r="G9" s="76">
        <v>6103</v>
      </c>
      <c r="H9" s="68">
        <f>SUM(E9:G9)</f>
        <v>11696</v>
      </c>
    </row>
    <row r="10" spans="1:8" x14ac:dyDescent="0.35">
      <c r="A10" s="77" t="s">
        <v>58</v>
      </c>
      <c r="B10" s="72" t="s">
        <v>53</v>
      </c>
      <c r="C10" s="73">
        <v>5385</v>
      </c>
      <c r="D10" s="74">
        <v>279</v>
      </c>
      <c r="E10" s="74">
        <v>389</v>
      </c>
      <c r="F10" s="74">
        <v>1614</v>
      </c>
      <c r="G10" s="74">
        <v>3103</v>
      </c>
    </row>
    <row r="11" spans="1:8" x14ac:dyDescent="0.35">
      <c r="A11" s="71"/>
      <c r="B11" s="72" t="s">
        <v>54</v>
      </c>
      <c r="C11" s="73">
        <v>5430</v>
      </c>
      <c r="D11" s="74">
        <v>166</v>
      </c>
      <c r="E11" s="74">
        <v>330</v>
      </c>
      <c r="F11" s="74">
        <v>1640</v>
      </c>
      <c r="G11" s="74">
        <v>3294</v>
      </c>
    </row>
    <row r="12" spans="1:8" x14ac:dyDescent="0.35">
      <c r="A12" s="75" t="s">
        <v>58</v>
      </c>
      <c r="B12" s="75" t="s">
        <v>56</v>
      </c>
      <c r="C12" s="76">
        <v>10815</v>
      </c>
      <c r="D12" s="76">
        <v>445</v>
      </c>
      <c r="E12" s="76">
        <v>719</v>
      </c>
      <c r="F12" s="76">
        <v>3254</v>
      </c>
      <c r="G12" s="76">
        <v>6397</v>
      </c>
    </row>
    <row r="13" spans="1:8" x14ac:dyDescent="0.35">
      <c r="A13" s="77" t="s">
        <v>59</v>
      </c>
      <c r="B13" s="72" t="s">
        <v>53</v>
      </c>
      <c r="C13" s="73">
        <v>12575</v>
      </c>
      <c r="D13" s="74">
        <v>414</v>
      </c>
      <c r="E13" s="74">
        <v>507</v>
      </c>
      <c r="F13" s="74">
        <v>3687</v>
      </c>
      <c r="G13" s="74">
        <v>7967</v>
      </c>
    </row>
    <row r="14" spans="1:8" x14ac:dyDescent="0.35">
      <c r="A14" s="71"/>
      <c r="B14" s="72" t="s">
        <v>54</v>
      </c>
      <c r="C14" s="73">
        <v>3454</v>
      </c>
      <c r="D14" s="74">
        <v>78</v>
      </c>
      <c r="E14" s="74">
        <v>157</v>
      </c>
      <c r="F14" s="74">
        <v>1170</v>
      </c>
      <c r="G14" s="74">
        <v>2049</v>
      </c>
    </row>
    <row r="15" spans="1:8" x14ac:dyDescent="0.35">
      <c r="A15" s="75" t="s">
        <v>59</v>
      </c>
      <c r="B15" s="75" t="s">
        <v>56</v>
      </c>
      <c r="C15" s="76">
        <v>16029</v>
      </c>
      <c r="D15" s="76">
        <v>492</v>
      </c>
      <c r="E15" s="76">
        <v>664</v>
      </c>
      <c r="F15" s="76">
        <v>4857</v>
      </c>
      <c r="G15" s="76">
        <v>10016</v>
      </c>
    </row>
    <row r="16" spans="1:8" x14ac:dyDescent="0.35">
      <c r="A16" s="77" t="s">
        <v>60</v>
      </c>
      <c r="B16" s="72" t="s">
        <v>53</v>
      </c>
      <c r="C16" s="73">
        <v>40276</v>
      </c>
      <c r="D16" s="74">
        <v>2317</v>
      </c>
      <c r="E16" s="74">
        <v>4025</v>
      </c>
      <c r="F16" s="74">
        <v>12212</v>
      </c>
      <c r="G16" s="74">
        <v>21722</v>
      </c>
    </row>
    <row r="17" spans="1:7" x14ac:dyDescent="0.35">
      <c r="A17" s="71"/>
      <c r="B17" s="72" t="s">
        <v>54</v>
      </c>
      <c r="C17" s="73">
        <v>83494</v>
      </c>
      <c r="D17" s="74">
        <v>3095</v>
      </c>
      <c r="E17" s="74">
        <v>6829</v>
      </c>
      <c r="F17" s="74">
        <v>28988</v>
      </c>
      <c r="G17" s="74">
        <v>44582</v>
      </c>
    </row>
    <row r="18" spans="1:7" x14ac:dyDescent="0.35">
      <c r="A18" s="75" t="s">
        <v>60</v>
      </c>
      <c r="B18" s="75" t="s">
        <v>56</v>
      </c>
      <c r="C18" s="76">
        <v>123770</v>
      </c>
      <c r="D18" s="76">
        <v>5412</v>
      </c>
      <c r="E18" s="76">
        <v>10854</v>
      </c>
      <c r="F18" s="76">
        <v>41200</v>
      </c>
      <c r="G18" s="76">
        <v>66304</v>
      </c>
    </row>
    <row r="19" spans="1:7" x14ac:dyDescent="0.35">
      <c r="A19" s="77" t="s">
        <v>61</v>
      </c>
      <c r="B19" s="72" t="s">
        <v>53</v>
      </c>
      <c r="C19" s="73">
        <v>6405</v>
      </c>
      <c r="D19" s="74">
        <v>3644</v>
      </c>
      <c r="E19" s="74">
        <v>1003</v>
      </c>
      <c r="F19" s="74">
        <v>825</v>
      </c>
      <c r="G19" s="74">
        <v>933</v>
      </c>
    </row>
    <row r="20" spans="1:7" x14ac:dyDescent="0.35">
      <c r="A20" s="71"/>
      <c r="B20" s="72" t="s">
        <v>54</v>
      </c>
      <c r="C20" s="73">
        <v>12271</v>
      </c>
      <c r="D20" s="74">
        <v>3584</v>
      </c>
      <c r="E20" s="74">
        <v>1396</v>
      </c>
      <c r="F20" s="74">
        <v>1931</v>
      </c>
      <c r="G20" s="74">
        <v>5360</v>
      </c>
    </row>
    <row r="21" spans="1:7" x14ac:dyDescent="0.35">
      <c r="A21" s="75" t="s">
        <v>61</v>
      </c>
      <c r="B21" s="75" t="s">
        <v>56</v>
      </c>
      <c r="C21" s="76">
        <v>18676</v>
      </c>
      <c r="D21" s="76">
        <v>7228</v>
      </c>
      <c r="E21" s="76">
        <v>2399</v>
      </c>
      <c r="F21" s="76">
        <v>2756</v>
      </c>
      <c r="G21" s="76">
        <v>6293</v>
      </c>
    </row>
    <row r="23" spans="1:7" s="59" customFormat="1" x14ac:dyDescent="0.35"/>
    <row r="24" spans="1:7" s="59" customFormat="1" x14ac:dyDescent="0.35"/>
    <row r="25" spans="1:7" s="59" customFormat="1" x14ac:dyDescent="0.35">
      <c r="C25" s="60"/>
      <c r="D25" s="60"/>
      <c r="E25" s="60"/>
      <c r="F25" s="60"/>
      <c r="G25" s="60"/>
    </row>
    <row r="26" spans="1:7" s="59" customFormat="1" x14ac:dyDescent="0.35">
      <c r="A26" s="61"/>
      <c r="B26" s="62"/>
      <c r="C26" s="63"/>
      <c r="D26" s="64"/>
      <c r="E26" s="64"/>
      <c r="F26" s="64"/>
      <c r="G26" s="64"/>
    </row>
    <row r="27" spans="1:7" s="59" customFormat="1" x14ac:dyDescent="0.35">
      <c r="A27" s="65"/>
      <c r="B27" s="62"/>
      <c r="C27" s="63"/>
      <c r="D27" s="64"/>
      <c r="E27" s="64"/>
      <c r="F27" s="64"/>
      <c r="G27" s="64"/>
    </row>
    <row r="28" spans="1:7" s="59" customFormat="1" x14ac:dyDescent="0.35">
      <c r="A28" s="66"/>
      <c r="B28" s="66"/>
      <c r="C28" s="67"/>
      <c r="D28" s="67"/>
      <c r="E28" s="67"/>
      <c r="F28" s="67"/>
      <c r="G28" s="67"/>
    </row>
    <row r="29" spans="1:7" s="59" customFormat="1" x14ac:dyDescent="0.35"/>
  </sheetData>
  <mergeCells count="2">
    <mergeCell ref="A1:E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 2022</vt:lpstr>
      <vt:lpstr>Datos contratos modelo</vt:lpstr>
      <vt:lpstr>Datos paro modelo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María del Carmen Jardo Esquembre</cp:lastModifiedBy>
  <cp:lastPrinted>2021-10-05T05:31:57Z</cp:lastPrinted>
  <dcterms:created xsi:type="dcterms:W3CDTF">2013-10-10T08:58:29Z</dcterms:created>
  <dcterms:modified xsi:type="dcterms:W3CDTF">2022-07-05T07:14:15Z</dcterms:modified>
</cp:coreProperties>
</file>